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dp\Documents\CORONA\"/>
    </mc:Choice>
  </mc:AlternateContent>
  <bookViews>
    <workbookView xWindow="0" yWindow="0" windowWidth="16200" windowHeight="249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H16" i="1"/>
  <c r="H40" i="1" s="1"/>
  <c r="D87" i="1" s="1"/>
  <c r="H15" i="1"/>
  <c r="H14" i="1"/>
  <c r="D91" i="1"/>
  <c r="D90" i="1"/>
  <c r="D89" i="1"/>
  <c r="D88" i="1"/>
  <c r="D86" i="1"/>
  <c r="C91" i="1"/>
  <c r="C90" i="1"/>
  <c r="C89" i="1"/>
  <c r="C88" i="1"/>
  <c r="C87" i="1"/>
  <c r="C86" i="1"/>
  <c r="C85" i="1"/>
  <c r="D75" i="1"/>
  <c r="D74" i="1"/>
  <c r="D73" i="1"/>
  <c r="D72" i="1"/>
  <c r="D71" i="1"/>
  <c r="D70" i="1"/>
  <c r="D69" i="1"/>
  <c r="C75" i="1"/>
  <c r="C74" i="1"/>
  <c r="C73" i="1"/>
  <c r="C72" i="1"/>
  <c r="C71" i="1"/>
  <c r="C70" i="1"/>
  <c r="C69" i="1"/>
  <c r="F60" i="1"/>
  <c r="E60" i="1"/>
  <c r="D60" i="1"/>
  <c r="C60" i="1"/>
  <c r="G45" i="1"/>
  <c r="F45" i="1"/>
  <c r="E45" i="1"/>
  <c r="D45" i="1"/>
  <c r="C45" i="1"/>
  <c r="C47" i="1" s="1"/>
  <c r="E33" i="1"/>
  <c r="E32" i="1"/>
  <c r="E31" i="1"/>
  <c r="E30" i="1"/>
  <c r="E29" i="1"/>
  <c r="E28" i="1"/>
  <c r="E34" i="1" s="1"/>
  <c r="E27" i="1"/>
  <c r="F23" i="1"/>
  <c r="G21" i="1"/>
  <c r="G23" i="1" s="1"/>
  <c r="F21" i="1"/>
  <c r="F22" i="1" s="1"/>
  <c r="E21" i="1"/>
  <c r="D21" i="1"/>
  <c r="C21" i="1"/>
  <c r="G22" i="1" l="1"/>
  <c r="C63" i="1"/>
  <c r="C76" i="1"/>
  <c r="C78" i="1" s="1"/>
  <c r="H21" i="1"/>
  <c r="H22" i="1" s="1"/>
  <c r="D76" i="1"/>
  <c r="C79" i="1" s="1"/>
  <c r="H38" i="1"/>
  <c r="C92" i="1"/>
  <c r="C94" i="1" s="1"/>
  <c r="C80" i="1"/>
  <c r="C62" i="1"/>
  <c r="C64" i="1" s="1"/>
  <c r="H23" i="1" l="1"/>
  <c r="D85" i="1"/>
  <c r="D92" i="1" s="1"/>
  <c r="C95" i="1" s="1"/>
  <c r="C96" i="1" s="1"/>
  <c r="H45" i="1"/>
  <c r="C48" i="1" s="1"/>
  <c r="C49" i="1" s="1"/>
</calcChain>
</file>

<file path=xl/sharedStrings.xml><?xml version="1.0" encoding="utf-8"?>
<sst xmlns="http://schemas.openxmlformats.org/spreadsheetml/2006/main" count="68" uniqueCount="23">
  <si>
    <t xml:space="preserve">CORREIOS </t>
  </si>
  <si>
    <t>ÁGUA/ESGOTO</t>
  </si>
  <si>
    <t>ENERGIA ELÉTRICA</t>
  </si>
  <si>
    <t>MATERIAIS DE EXPEDIENTES</t>
  </si>
  <si>
    <t>DIÁRIAS</t>
  </si>
  <si>
    <t>COMBUSTÍVEL</t>
  </si>
  <si>
    <t>MANUTENÇÃO VEÍCULOS</t>
  </si>
  <si>
    <t>COMPETÊNCIA</t>
  </si>
  <si>
    <t>Total</t>
  </si>
  <si>
    <t>Total Mar-Mai - 19</t>
  </si>
  <si>
    <t>Total Mar-Mai - 20</t>
  </si>
  <si>
    <t>Mar-Abr - 19</t>
  </si>
  <si>
    <t>Mar-Abr - 20</t>
  </si>
  <si>
    <t>Total Mar- Abril- 19</t>
  </si>
  <si>
    <t>Total Mar-Abril - 20</t>
  </si>
  <si>
    <t>Mar-Mai - 19</t>
  </si>
  <si>
    <t>Mar-Mai - 20</t>
  </si>
  <si>
    <t>maio/20*</t>
  </si>
  <si>
    <t>**materias de expediente (envelope timbrado, caixa plástica para arquivo morto, copo descartável, papel A4, toner e unidade de fusão para impressoa Samsung)</t>
  </si>
  <si>
    <t>MATERIAIS DE EXPEDIENTES**</t>
  </si>
  <si>
    <t>*maio/2020 referente à primeira quinzena - correios, água e energia elétricas ainda não faturados</t>
  </si>
  <si>
    <t>savings</t>
  </si>
  <si>
    <t>MANUTENÇÃO DE VEÍCULOS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</si>
</sst>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3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</cellXfs>
  <cellStyles count="4">
    <cellStyle name="Moeda" xfId="1" builtinId="4"/>
    <cellStyle name="Moeda 2" xfId="2"/>
    <cellStyle name="Normal" xfId="0" builtinId="0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38208075505713296"/>
          <c:y val="2.4870466321243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Planilha1!$C$68</c:f>
              <c:strCache>
                <c:ptCount val="1"/>
                <c:pt idx="0">
                  <c:v>Mar-Abr - 19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Planilha1!$B$69:$B$75</c:f>
              <c:strCache>
                <c:ptCount val="7"/>
                <c:pt idx="0">
                  <c:v>CORREIOS </c:v>
                </c:pt>
                <c:pt idx="1">
                  <c:v>ÁGUA/ESGOTO</c:v>
                </c:pt>
                <c:pt idx="2">
                  <c:v>ENERGIA ELÉTRICA</c:v>
                </c:pt>
                <c:pt idx="3">
                  <c:v>MATERIAIS DE EXPEDIENTES</c:v>
                </c:pt>
                <c:pt idx="4">
                  <c:v>DIÁRIAS</c:v>
                </c:pt>
                <c:pt idx="5">
                  <c:v>COMBUSTÍVEL</c:v>
                </c:pt>
                <c:pt idx="6">
                  <c:v>MANUTENÇÃO VEÍCULOS</c:v>
                </c:pt>
              </c:strCache>
            </c:strRef>
          </c:cat>
          <c:val>
            <c:numRef>
              <c:f>Planilha1!$C$69:$C$75</c:f>
              <c:numCache>
                <c:formatCode>_-[$R$-416]\ * #,##0.00_-;\-[$R$-416]\ * #,##0.00_-;_-[$R$-416]\ * "-"??_-;_-@_-</c:formatCode>
                <c:ptCount val="7"/>
                <c:pt idx="0">
                  <c:v>4375229.75</c:v>
                </c:pt>
                <c:pt idx="1">
                  <c:v>424366.82</c:v>
                </c:pt>
                <c:pt idx="2">
                  <c:v>2675712.29</c:v>
                </c:pt>
                <c:pt idx="3">
                  <c:v>525695.92000000004</c:v>
                </c:pt>
                <c:pt idx="4">
                  <c:v>925526.62</c:v>
                </c:pt>
                <c:pt idx="5">
                  <c:v>228339.7</c:v>
                </c:pt>
                <c:pt idx="6">
                  <c:v>255397.35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E-4A72-8EC9-5374484F90F1}"/>
            </c:ext>
          </c:extLst>
        </c:ser>
        <c:ser>
          <c:idx val="1"/>
          <c:order val="1"/>
          <c:tx>
            <c:strRef>
              <c:f>Planilha1!$D$68</c:f>
              <c:strCache>
                <c:ptCount val="1"/>
                <c:pt idx="0">
                  <c:v>Mar-Abr - 20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Planilha1!$B$69:$B$75</c:f>
              <c:strCache>
                <c:ptCount val="7"/>
                <c:pt idx="0">
                  <c:v>CORREIOS </c:v>
                </c:pt>
                <c:pt idx="1">
                  <c:v>ÁGUA/ESGOTO</c:v>
                </c:pt>
                <c:pt idx="2">
                  <c:v>ENERGIA ELÉTRICA</c:v>
                </c:pt>
                <c:pt idx="3">
                  <c:v>MATERIAIS DE EXPEDIENTES</c:v>
                </c:pt>
                <c:pt idx="4">
                  <c:v>DIÁRIAS</c:v>
                </c:pt>
                <c:pt idx="5">
                  <c:v>COMBUSTÍVEL</c:v>
                </c:pt>
                <c:pt idx="6">
                  <c:v>MANUTENÇÃO VEÍCULOS</c:v>
                </c:pt>
              </c:strCache>
            </c:strRef>
          </c:cat>
          <c:val>
            <c:numRef>
              <c:f>Planilha1!$D$69:$D$75</c:f>
              <c:numCache>
                <c:formatCode>_-[$R$-416]\ * #,##0.00_-;\-[$R$-416]\ * #,##0.00_-;_-[$R$-416]\ * "-"??_-;_-@_-</c:formatCode>
                <c:ptCount val="7"/>
                <c:pt idx="0">
                  <c:v>3783335.46</c:v>
                </c:pt>
                <c:pt idx="1">
                  <c:v>381972.47</c:v>
                </c:pt>
                <c:pt idx="2">
                  <c:v>2323031</c:v>
                </c:pt>
                <c:pt idx="3">
                  <c:v>158452.43</c:v>
                </c:pt>
                <c:pt idx="4">
                  <c:v>370513.51</c:v>
                </c:pt>
                <c:pt idx="5">
                  <c:v>103888.49</c:v>
                </c:pt>
                <c:pt idx="6">
                  <c:v>129586.54999999999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E-4A72-8EC9-5374484F9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3958216"/>
        <c:axId val="1053965104"/>
      </c:barChart>
      <c:catAx>
        <c:axId val="105395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3965104"/>
        <c:crosses val="autoZero"/>
        <c:auto val="1"/>
        <c:lblAlgn val="ctr"/>
        <c:lblOffset val="100"/>
        <c:noMultiLvlLbl val="0"/>
      </c:catAx>
      <c:valAx>
        <c:axId val="105396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3958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812799</xdr:colOff>
      <xdr:row>65</xdr:row>
      <xdr:rowOff>3174</xdr:rowOff>
    </xdr:from>
    <xdr:to>
      <xdr:col>8</xdr:col>
      <xdr:colOff>269874</xdr:colOff>
      <xdr:row>79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7365C9-36D3-42E1-ADC7-F82E49F6B0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B11" sqref="B11:G11"/>
    </sheetView>
  </sheetViews>
  <sheetFormatPr defaultColWidth="8.7109375" defaultRowHeight="15" x14ac:dyDescent="0.25"/>
  <cols>
    <col min="1" max="1" width="14.140625" style="3" customWidth="1"/>
    <col min="2" max="2" width="18.140625" style="3" customWidth="1"/>
    <col min="3" max="6" width="18.42578125" style="3" customWidth="1"/>
    <col min="7" max="7" width="18.5703125" style="3" customWidth="1"/>
    <col min="8" max="8" width="23.42578125" style="3" customWidth="1"/>
    <col min="9" max="9" width="14.85546875" style="3" bestFit="1" customWidth="1"/>
    <col min="10" max="16384" width="8.7109375" style="3"/>
  </cols>
  <sheetData>
    <row r="1" spans="1:9" ht="30" customHeight="1" x14ac:dyDescent="0.25">
      <c r="A1" s="1" t="s">
        <v>7</v>
      </c>
      <c r="B1" s="2" t="s">
        <v>0</v>
      </c>
      <c r="C1" s="2" t="s">
        <v>1</v>
      </c>
      <c r="D1" s="2" t="s">
        <v>2</v>
      </c>
      <c r="E1" s="2" t="s">
        <v>19</v>
      </c>
      <c r="F1" s="2" t="s">
        <v>4</v>
      </c>
      <c r="G1" s="2" t="s">
        <v>5</v>
      </c>
      <c r="H1" s="2" t="s">
        <v>22</v>
      </c>
    </row>
    <row r="2" spans="1:9" x14ac:dyDescent="0.25">
      <c r="A2" s="4">
        <v>43525</v>
      </c>
      <c r="B2" s="5">
        <v>2225245.94</v>
      </c>
      <c r="C2" s="5">
        <v>214339.37</v>
      </c>
      <c r="D2" s="5">
        <v>1308309.46</v>
      </c>
      <c r="E2" s="5">
        <v>247171.77</v>
      </c>
      <c r="F2" s="5">
        <v>441790.57</v>
      </c>
      <c r="G2" s="5">
        <v>105860.23</v>
      </c>
      <c r="H2" s="5">
        <v>207812.78</v>
      </c>
      <c r="I2" s="8"/>
    </row>
    <row r="3" spans="1:9" x14ac:dyDescent="0.25">
      <c r="A3" s="4">
        <v>43556</v>
      </c>
      <c r="B3" s="5">
        <v>2149983.81</v>
      </c>
      <c r="C3" s="5">
        <v>210027.45</v>
      </c>
      <c r="D3" s="5">
        <v>1367402.83</v>
      </c>
      <c r="E3" s="5">
        <v>278524.15000000002</v>
      </c>
      <c r="F3" s="5">
        <v>483736.05</v>
      </c>
      <c r="G3" s="5">
        <v>122479.47</v>
      </c>
      <c r="H3" s="5">
        <v>47584.57</v>
      </c>
      <c r="I3" s="8"/>
    </row>
    <row r="4" spans="1:9" x14ac:dyDescent="0.25">
      <c r="A4" s="6">
        <v>43586</v>
      </c>
      <c r="B4" s="5">
        <v>2142330.65</v>
      </c>
      <c r="C4" s="5">
        <v>232976.66</v>
      </c>
      <c r="D4" s="5">
        <v>1225090.51</v>
      </c>
      <c r="E4" s="5">
        <v>187408.15</v>
      </c>
      <c r="F4" s="5">
        <v>562485.1</v>
      </c>
      <c r="G4" s="5">
        <v>123528</v>
      </c>
      <c r="H4" s="5">
        <v>67330.960000000006</v>
      </c>
      <c r="I4" s="8"/>
    </row>
    <row r="5" spans="1:9" x14ac:dyDescent="0.25">
      <c r="A5" s="6">
        <v>43891</v>
      </c>
      <c r="B5" s="7">
        <v>2139404.86</v>
      </c>
      <c r="C5" s="7">
        <v>251147.9</v>
      </c>
      <c r="D5" s="7">
        <v>1315349.5900000001</v>
      </c>
      <c r="E5" s="7">
        <v>109307.92</v>
      </c>
      <c r="F5" s="7">
        <v>347604.63</v>
      </c>
      <c r="G5" s="7">
        <v>88098.19</v>
      </c>
      <c r="H5" s="7">
        <v>110958.29</v>
      </c>
      <c r="I5" s="8"/>
    </row>
    <row r="6" spans="1:9" x14ac:dyDescent="0.25">
      <c r="A6" s="4">
        <v>43922</v>
      </c>
      <c r="B6" s="7">
        <v>1643930.6</v>
      </c>
      <c r="C6" s="7">
        <v>130824.57</v>
      </c>
      <c r="D6" s="7">
        <v>1007681.41</v>
      </c>
      <c r="E6" s="7">
        <v>49144.51</v>
      </c>
      <c r="F6" s="7">
        <v>22908.880000000001</v>
      </c>
      <c r="G6" s="7">
        <v>15790.3</v>
      </c>
      <c r="H6" s="7">
        <v>18628.259999999998</v>
      </c>
      <c r="I6" s="8"/>
    </row>
    <row r="7" spans="1:9" x14ac:dyDescent="0.25">
      <c r="A7" s="4" t="s">
        <v>17</v>
      </c>
      <c r="B7" s="7">
        <v>0</v>
      </c>
      <c r="C7" s="7">
        <v>0</v>
      </c>
      <c r="D7" s="7">
        <v>0</v>
      </c>
      <c r="E7" s="7">
        <v>29948.41</v>
      </c>
      <c r="F7" s="7">
        <v>1223.21</v>
      </c>
      <c r="G7" s="7">
        <v>4999.8500000000004</v>
      </c>
      <c r="H7" s="7">
        <v>593.91</v>
      </c>
      <c r="I7" s="8"/>
    </row>
    <row r="8" spans="1:9" x14ac:dyDescent="0.25">
      <c r="B8" s="8"/>
      <c r="C8" s="8"/>
      <c r="D8" s="8"/>
      <c r="E8" s="8"/>
      <c r="F8" s="8"/>
      <c r="G8" s="8"/>
      <c r="H8" s="8"/>
    </row>
    <row r="10" spans="1:9" x14ac:dyDescent="0.25">
      <c r="B10" s="14" t="s">
        <v>20</v>
      </c>
      <c r="C10" s="14"/>
      <c r="D10" s="14"/>
      <c r="E10" s="14"/>
      <c r="F10" s="14"/>
      <c r="G10" s="14"/>
    </row>
    <row r="11" spans="1:9" ht="30" customHeight="1" x14ac:dyDescent="0.25">
      <c r="B11" s="14" t="s">
        <v>18</v>
      </c>
      <c r="C11" s="14"/>
      <c r="D11" s="14"/>
      <c r="E11" s="14"/>
      <c r="F11" s="14"/>
      <c r="G11" s="14"/>
    </row>
    <row r="13" spans="1:9" x14ac:dyDescent="0.25">
      <c r="C13" s="4">
        <v>43525</v>
      </c>
      <c r="D13" s="4">
        <v>43556</v>
      </c>
      <c r="E13" s="6">
        <v>43586</v>
      </c>
      <c r="F13" s="6">
        <v>43891</v>
      </c>
      <c r="G13" s="4">
        <v>43922</v>
      </c>
      <c r="H13" s="6">
        <v>43952</v>
      </c>
    </row>
    <row r="14" spans="1:9" x14ac:dyDescent="0.25">
      <c r="B14" s="2" t="s">
        <v>0</v>
      </c>
      <c r="C14" s="5">
        <v>2225245.94</v>
      </c>
      <c r="D14" s="5">
        <v>2149983.81</v>
      </c>
      <c r="E14" s="5">
        <v>2142330.65</v>
      </c>
      <c r="F14" s="7">
        <v>2139404.86</v>
      </c>
      <c r="G14" s="7">
        <v>1643930.6</v>
      </c>
      <c r="H14" s="7">
        <f>B7</f>
        <v>0</v>
      </c>
    </row>
    <row r="15" spans="1:9" x14ac:dyDescent="0.25">
      <c r="B15" s="2" t="s">
        <v>1</v>
      </c>
      <c r="C15" s="5">
        <v>214339.37</v>
      </c>
      <c r="D15" s="5">
        <v>210027.45</v>
      </c>
      <c r="E15" s="5">
        <v>232976.66</v>
      </c>
      <c r="F15" s="7">
        <v>251147.9</v>
      </c>
      <c r="G15" s="7">
        <v>130824.57</v>
      </c>
      <c r="H15" s="7">
        <f>C7</f>
        <v>0</v>
      </c>
    </row>
    <row r="16" spans="1:9" x14ac:dyDescent="0.25">
      <c r="B16" s="2" t="s">
        <v>2</v>
      </c>
      <c r="C16" s="5">
        <v>1308309.46</v>
      </c>
      <c r="D16" s="5">
        <v>1367402.83</v>
      </c>
      <c r="E16" s="5">
        <v>1225090.51</v>
      </c>
      <c r="F16" s="7">
        <v>1315349.5900000001</v>
      </c>
      <c r="G16" s="7">
        <v>1007681.41</v>
      </c>
      <c r="H16" s="7">
        <f>D7</f>
        <v>0</v>
      </c>
    </row>
    <row r="17" spans="2:8" ht="30" x14ac:dyDescent="0.25">
      <c r="B17" s="2" t="s">
        <v>3</v>
      </c>
      <c r="C17" s="5">
        <v>247171.77</v>
      </c>
      <c r="D17" s="5">
        <v>278524.15000000002</v>
      </c>
      <c r="E17" s="5">
        <v>187408.15</v>
      </c>
      <c r="F17" s="7">
        <v>109307.92</v>
      </c>
      <c r="G17" s="7">
        <v>49144.51</v>
      </c>
      <c r="H17" s="7">
        <v>29948.41</v>
      </c>
    </row>
    <row r="18" spans="2:8" x14ac:dyDescent="0.25">
      <c r="B18" s="2" t="s">
        <v>4</v>
      </c>
      <c r="C18" s="5">
        <v>441790.57</v>
      </c>
      <c r="D18" s="5">
        <v>483736.05</v>
      </c>
      <c r="E18" s="5">
        <v>562485.1</v>
      </c>
      <c r="F18" s="7">
        <v>347604.63</v>
      </c>
      <c r="G18" s="7">
        <v>22908.880000000001</v>
      </c>
      <c r="H18" s="7">
        <v>1223.21</v>
      </c>
    </row>
    <row r="19" spans="2:8" x14ac:dyDescent="0.25">
      <c r="B19" s="2" t="s">
        <v>5</v>
      </c>
      <c r="C19" s="5">
        <v>105860.23</v>
      </c>
      <c r="D19" s="5">
        <v>122479.47</v>
      </c>
      <c r="E19" s="5">
        <v>123528</v>
      </c>
      <c r="F19" s="7">
        <v>88098.19</v>
      </c>
      <c r="G19" s="7">
        <v>15790.3</v>
      </c>
      <c r="H19" s="7">
        <v>4999.8500000000004</v>
      </c>
    </row>
    <row r="20" spans="2:8" ht="29.1" customHeight="1" x14ac:dyDescent="0.25">
      <c r="B20" s="2" t="s">
        <v>6</v>
      </c>
      <c r="C20" s="5">
        <v>207812.78</v>
      </c>
      <c r="D20" s="5">
        <v>47584.57</v>
      </c>
      <c r="E20" s="5">
        <v>67330.960000000006</v>
      </c>
      <c r="F20" s="7">
        <v>110958.29</v>
      </c>
      <c r="G20" s="7">
        <v>18628.259999999998</v>
      </c>
      <c r="H20" s="7">
        <v>593.91</v>
      </c>
    </row>
    <row r="21" spans="2:8" ht="17.100000000000001" customHeight="1" x14ac:dyDescent="0.25">
      <c r="B21" s="1" t="s">
        <v>8</v>
      </c>
      <c r="C21" s="10">
        <f>SUM(C14:C20)</f>
        <v>4750530.120000001</v>
      </c>
      <c r="D21" s="10">
        <f t="shared" ref="D21:H21" si="0">SUM(D14:D20)</f>
        <v>4659738.33</v>
      </c>
      <c r="E21" s="10">
        <f t="shared" si="0"/>
        <v>4541150.03</v>
      </c>
      <c r="F21" s="10">
        <f t="shared" si="0"/>
        <v>4361871.38</v>
      </c>
      <c r="G21" s="10">
        <f t="shared" si="0"/>
        <v>2888908.5299999993</v>
      </c>
      <c r="H21" s="10">
        <f t="shared" si="0"/>
        <v>36765.380000000005</v>
      </c>
    </row>
    <row r="22" spans="2:8" x14ac:dyDescent="0.25">
      <c r="E22" s="8"/>
      <c r="F22" s="9">
        <f>F21/C21-1</f>
        <v>-8.1813761871275315E-2</v>
      </c>
      <c r="G22" s="9">
        <f>G21/D21-1</f>
        <v>-0.38002773430412795</v>
      </c>
      <c r="H22" s="9">
        <f>H21/E21-1</f>
        <v>-0.99190394949360439</v>
      </c>
    </row>
    <row r="23" spans="2:8" x14ac:dyDescent="0.25">
      <c r="F23" s="8">
        <f>C21-F21</f>
        <v>388658.74000000115</v>
      </c>
      <c r="G23" s="8">
        <f>D21-G21</f>
        <v>1770829.8000000007</v>
      </c>
      <c r="H23" s="8">
        <f>E21-H21</f>
        <v>4504384.6500000004</v>
      </c>
    </row>
    <row r="26" spans="2:8" x14ac:dyDescent="0.25">
      <c r="B26" s="2" t="s">
        <v>0</v>
      </c>
      <c r="C26" s="6">
        <v>43891</v>
      </c>
      <c r="D26" s="6">
        <v>43922</v>
      </c>
    </row>
    <row r="27" spans="2:8" x14ac:dyDescent="0.25">
      <c r="B27" s="2" t="s">
        <v>1</v>
      </c>
      <c r="C27" s="7">
        <v>2139404.86</v>
      </c>
      <c r="D27" s="7">
        <v>1643930.6</v>
      </c>
      <c r="E27" s="8">
        <f>C27-D27</f>
        <v>495474.25999999978</v>
      </c>
    </row>
    <row r="28" spans="2:8" x14ac:dyDescent="0.25">
      <c r="B28" s="2" t="s">
        <v>2</v>
      </c>
      <c r="C28" s="7">
        <v>251147.9</v>
      </c>
      <c r="D28" s="7">
        <v>130824.57</v>
      </c>
      <c r="E28" s="8">
        <f t="shared" ref="E28:E33" si="1">C28-D28</f>
        <v>120323.32999999999</v>
      </c>
    </row>
    <row r="29" spans="2:8" ht="30" x14ac:dyDescent="0.25">
      <c r="B29" s="2" t="s">
        <v>3</v>
      </c>
      <c r="C29" s="7">
        <v>1315349.5900000001</v>
      </c>
      <c r="D29" s="7">
        <v>1007681.41</v>
      </c>
      <c r="E29" s="8">
        <f t="shared" si="1"/>
        <v>307668.18000000005</v>
      </c>
    </row>
    <row r="30" spans="2:8" x14ac:dyDescent="0.25">
      <c r="B30" s="2" t="s">
        <v>4</v>
      </c>
      <c r="C30" s="7">
        <v>109307.92</v>
      </c>
      <c r="D30" s="7">
        <v>49144.51</v>
      </c>
      <c r="E30" s="8">
        <f t="shared" si="1"/>
        <v>60163.409999999996</v>
      </c>
    </row>
    <row r="31" spans="2:8" x14ac:dyDescent="0.25">
      <c r="B31" s="2" t="s">
        <v>5</v>
      </c>
      <c r="C31" s="7">
        <v>347604.63</v>
      </c>
      <c r="D31" s="7">
        <v>22908.880000000001</v>
      </c>
      <c r="E31" s="8">
        <f t="shared" si="1"/>
        <v>324695.75</v>
      </c>
    </row>
    <row r="32" spans="2:8" ht="30" x14ac:dyDescent="0.25">
      <c r="B32" s="2" t="s">
        <v>6</v>
      </c>
      <c r="C32" s="7">
        <v>88098.19</v>
      </c>
      <c r="D32" s="7">
        <v>15790.3</v>
      </c>
      <c r="E32" s="8">
        <f t="shared" si="1"/>
        <v>72307.89</v>
      </c>
    </row>
    <row r="33" spans="2:8" x14ac:dyDescent="0.25">
      <c r="B33" s="1" t="s">
        <v>8</v>
      </c>
      <c r="C33" s="7">
        <v>110958.29</v>
      </c>
      <c r="D33" s="7">
        <v>18628.259999999998</v>
      </c>
      <c r="E33" s="8">
        <f t="shared" si="1"/>
        <v>92330.03</v>
      </c>
    </row>
    <row r="34" spans="2:8" x14ac:dyDescent="0.25">
      <c r="C34" s="10"/>
      <c r="D34" s="10"/>
      <c r="E34" s="8">
        <f>SUM(E27:E33)</f>
        <v>1472962.8499999996</v>
      </c>
    </row>
    <row r="35" spans="2:8" x14ac:dyDescent="0.25">
      <c r="C35" s="9"/>
      <c r="D35" s="9"/>
    </row>
    <row r="36" spans="2:8" x14ac:dyDescent="0.25">
      <c r="C36" s="8"/>
      <c r="D36" s="8"/>
    </row>
    <row r="37" spans="2:8" x14ac:dyDescent="0.25">
      <c r="C37" s="11">
        <v>43525</v>
      </c>
      <c r="D37" s="6">
        <v>43891</v>
      </c>
      <c r="E37" s="11">
        <v>43556</v>
      </c>
      <c r="F37" s="4">
        <v>43922</v>
      </c>
      <c r="G37" s="13">
        <v>43586</v>
      </c>
      <c r="H37" s="6">
        <v>43952</v>
      </c>
    </row>
    <row r="38" spans="2:8" x14ac:dyDescent="0.25">
      <c r="B38" s="2" t="s">
        <v>0</v>
      </c>
      <c r="C38" s="12">
        <v>2225245.94</v>
      </c>
      <c r="D38" s="7">
        <v>2139404.86</v>
      </c>
      <c r="E38" s="12">
        <v>2149983.81</v>
      </c>
      <c r="F38" s="7">
        <v>1643930.6</v>
      </c>
      <c r="G38" s="12">
        <v>2142330.65</v>
      </c>
      <c r="H38" s="7">
        <f>H14</f>
        <v>0</v>
      </c>
    </row>
    <row r="39" spans="2:8" x14ac:dyDescent="0.25">
      <c r="B39" s="2" t="s">
        <v>1</v>
      </c>
      <c r="C39" s="12">
        <v>214339.37</v>
      </c>
      <c r="D39" s="7">
        <v>251147.9</v>
      </c>
      <c r="E39" s="12">
        <v>210027.45</v>
      </c>
      <c r="F39" s="7">
        <v>130824.57</v>
      </c>
      <c r="G39" s="12">
        <v>232976.66</v>
      </c>
      <c r="H39" s="7">
        <f t="shared" ref="H39:H40" si="2">H15</f>
        <v>0</v>
      </c>
    </row>
    <row r="40" spans="2:8" x14ac:dyDescent="0.25">
      <c r="B40" s="2" t="s">
        <v>2</v>
      </c>
      <c r="C40" s="12">
        <v>1308309.46</v>
      </c>
      <c r="D40" s="7">
        <v>1315349.5900000001</v>
      </c>
      <c r="E40" s="12">
        <v>1367402.83</v>
      </c>
      <c r="F40" s="7">
        <v>1007681.41</v>
      </c>
      <c r="G40" s="12">
        <v>1225090.51</v>
      </c>
      <c r="H40" s="7">
        <f t="shared" si="2"/>
        <v>0</v>
      </c>
    </row>
    <row r="41" spans="2:8" ht="30" x14ac:dyDescent="0.25">
      <c r="B41" s="2" t="s">
        <v>3</v>
      </c>
      <c r="C41" s="12">
        <v>247171.77</v>
      </c>
      <c r="D41" s="7">
        <v>109307.92</v>
      </c>
      <c r="E41" s="12">
        <v>278524.15000000002</v>
      </c>
      <c r="F41" s="7">
        <v>49144.51</v>
      </c>
      <c r="G41" s="12">
        <v>187408.15</v>
      </c>
      <c r="H41" s="7">
        <v>29948.41</v>
      </c>
    </row>
    <row r="42" spans="2:8" x14ac:dyDescent="0.25">
      <c r="B42" s="2" t="s">
        <v>4</v>
      </c>
      <c r="C42" s="12">
        <v>441790.57</v>
      </c>
      <c r="D42" s="7">
        <v>347604.63</v>
      </c>
      <c r="E42" s="12">
        <v>483736.05</v>
      </c>
      <c r="F42" s="7">
        <v>22908.880000000001</v>
      </c>
      <c r="G42" s="12">
        <v>562485.1</v>
      </c>
      <c r="H42" s="7">
        <v>1223.21</v>
      </c>
    </row>
    <row r="43" spans="2:8" x14ac:dyDescent="0.25">
      <c r="B43" s="2" t="s">
        <v>5</v>
      </c>
      <c r="C43" s="12">
        <v>105860.23</v>
      </c>
      <c r="D43" s="7">
        <v>88098.19</v>
      </c>
      <c r="E43" s="12">
        <v>122479.47</v>
      </c>
      <c r="F43" s="7">
        <v>15790.3</v>
      </c>
      <c r="G43" s="12">
        <v>123528</v>
      </c>
      <c r="H43" s="7">
        <v>4999.8500000000004</v>
      </c>
    </row>
    <row r="44" spans="2:8" ht="30" x14ac:dyDescent="0.25">
      <c r="B44" s="2" t="s">
        <v>6</v>
      </c>
      <c r="C44" s="12">
        <v>207812.78</v>
      </c>
      <c r="D44" s="7">
        <v>110958.29</v>
      </c>
      <c r="E44" s="12">
        <v>47584.57</v>
      </c>
      <c r="F44" s="7">
        <v>18628.259999999998</v>
      </c>
      <c r="G44" s="12">
        <v>67330.960000000006</v>
      </c>
      <c r="H44" s="7">
        <v>593.91</v>
      </c>
    </row>
    <row r="45" spans="2:8" x14ac:dyDescent="0.25">
      <c r="B45" s="1"/>
      <c r="C45" s="10">
        <f>SUM(C38:C44)</f>
        <v>4750530.120000001</v>
      </c>
      <c r="D45" s="10">
        <f t="shared" ref="D45:H45" si="3">SUM(D38:D44)</f>
        <v>4361871.38</v>
      </c>
      <c r="E45" s="10">
        <f t="shared" si="3"/>
        <v>4659738.33</v>
      </c>
      <c r="F45" s="10">
        <f t="shared" si="3"/>
        <v>2888908.5299999993</v>
      </c>
      <c r="G45" s="10">
        <f t="shared" si="3"/>
        <v>4541150.03</v>
      </c>
      <c r="H45" s="10">
        <f t="shared" si="3"/>
        <v>36765.380000000005</v>
      </c>
    </row>
    <row r="47" spans="2:8" x14ac:dyDescent="0.25">
      <c r="B47" s="3" t="s">
        <v>9</v>
      </c>
      <c r="C47" s="8">
        <f>C45+E45+G45</f>
        <v>13951418.48</v>
      </c>
    </row>
    <row r="48" spans="2:8" x14ac:dyDescent="0.25">
      <c r="B48" s="3" t="s">
        <v>10</v>
      </c>
      <c r="C48" s="8">
        <f>D45+F45+H45</f>
        <v>7287545.2899999991</v>
      </c>
    </row>
    <row r="49" spans="2:6" x14ac:dyDescent="0.25">
      <c r="C49" s="8">
        <f>C47-C48</f>
        <v>6663873.1900000013</v>
      </c>
    </row>
    <row r="52" spans="2:6" x14ac:dyDescent="0.25">
      <c r="C52" s="11">
        <v>43525</v>
      </c>
      <c r="D52" s="6">
        <v>43891</v>
      </c>
      <c r="E52" s="11">
        <v>43556</v>
      </c>
      <c r="F52" s="6">
        <v>43922</v>
      </c>
    </row>
    <row r="53" spans="2:6" x14ac:dyDescent="0.25">
      <c r="B53" s="2" t="s">
        <v>0</v>
      </c>
      <c r="C53" s="12">
        <v>2225245.94</v>
      </c>
      <c r="D53" s="7">
        <v>2139404.86</v>
      </c>
      <c r="E53" s="12">
        <v>2149983.81</v>
      </c>
      <c r="F53" s="7">
        <v>1643930.6</v>
      </c>
    </row>
    <row r="54" spans="2:6" x14ac:dyDescent="0.25">
      <c r="B54" s="2" t="s">
        <v>1</v>
      </c>
      <c r="C54" s="12">
        <v>214339.37</v>
      </c>
      <c r="D54" s="7">
        <v>251147.9</v>
      </c>
      <c r="E54" s="12">
        <v>210027.45</v>
      </c>
      <c r="F54" s="7">
        <v>130824.57</v>
      </c>
    </row>
    <row r="55" spans="2:6" x14ac:dyDescent="0.25">
      <c r="B55" s="2" t="s">
        <v>2</v>
      </c>
      <c r="C55" s="12">
        <v>1308309.46</v>
      </c>
      <c r="D55" s="7">
        <v>1315349.5900000001</v>
      </c>
      <c r="E55" s="12">
        <v>1367402.83</v>
      </c>
      <c r="F55" s="7">
        <v>1007681.41</v>
      </c>
    </row>
    <row r="56" spans="2:6" ht="30" x14ac:dyDescent="0.25">
      <c r="B56" s="2" t="s">
        <v>3</v>
      </c>
      <c r="C56" s="12">
        <v>247171.77</v>
      </c>
      <c r="D56" s="7">
        <v>109307.92</v>
      </c>
      <c r="E56" s="12">
        <v>278524.15000000002</v>
      </c>
      <c r="F56" s="7">
        <v>49144.51</v>
      </c>
    </row>
    <row r="57" spans="2:6" x14ac:dyDescent="0.25">
      <c r="B57" s="2" t="s">
        <v>4</v>
      </c>
      <c r="C57" s="12">
        <v>441790.57</v>
      </c>
      <c r="D57" s="7">
        <v>347604.63</v>
      </c>
      <c r="E57" s="12">
        <v>483736.05</v>
      </c>
      <c r="F57" s="7">
        <v>22908.880000000001</v>
      </c>
    </row>
    <row r="58" spans="2:6" x14ac:dyDescent="0.25">
      <c r="B58" s="2" t="s">
        <v>5</v>
      </c>
      <c r="C58" s="12">
        <v>105860.23</v>
      </c>
      <c r="D58" s="7">
        <v>88098.19</v>
      </c>
      <c r="E58" s="12">
        <v>122479.47</v>
      </c>
      <c r="F58" s="7">
        <v>15790.3</v>
      </c>
    </row>
    <row r="59" spans="2:6" ht="30" x14ac:dyDescent="0.25">
      <c r="B59" s="2" t="s">
        <v>6</v>
      </c>
      <c r="C59" s="12">
        <v>207812.78</v>
      </c>
      <c r="D59" s="7">
        <v>110958.29</v>
      </c>
      <c r="E59" s="12">
        <v>47584.57</v>
      </c>
      <c r="F59" s="7">
        <v>18628.259999999998</v>
      </c>
    </row>
    <row r="60" spans="2:6" x14ac:dyDescent="0.25">
      <c r="B60" s="1"/>
      <c r="C60" s="10">
        <f>SUM(C53:C59)</f>
        <v>4750530.120000001</v>
      </c>
      <c r="D60" s="10">
        <f t="shared" ref="D60" si="4">SUM(D53:D59)</f>
        <v>4361871.38</v>
      </c>
      <c r="E60" s="10">
        <f t="shared" ref="E60" si="5">SUM(E53:E59)</f>
        <v>4659738.33</v>
      </c>
      <c r="F60" s="10">
        <f t="shared" ref="F60" si="6">SUM(F53:F59)</f>
        <v>2888908.5299999993</v>
      </c>
    </row>
    <row r="62" spans="2:6" x14ac:dyDescent="0.25">
      <c r="B62" s="3" t="s">
        <v>9</v>
      </c>
      <c r="C62" s="8">
        <f>C60+E60+G60</f>
        <v>9410268.4500000011</v>
      </c>
    </row>
    <row r="63" spans="2:6" x14ac:dyDescent="0.25">
      <c r="B63" s="3" t="s">
        <v>10</v>
      </c>
      <c r="C63" s="8">
        <f>D60+F60+H60</f>
        <v>7250779.9099999992</v>
      </c>
    </row>
    <row r="64" spans="2:6" ht="15.75" x14ac:dyDescent="0.25">
      <c r="B64" s="15" t="s">
        <v>21</v>
      </c>
      <c r="C64" s="16">
        <f>C62-C63</f>
        <v>2159488.5400000019</v>
      </c>
    </row>
    <row r="68" spans="2:4" x14ac:dyDescent="0.25">
      <c r="C68" s="11" t="s">
        <v>11</v>
      </c>
      <c r="D68" s="11" t="s">
        <v>12</v>
      </c>
    </row>
    <row r="69" spans="2:4" x14ac:dyDescent="0.25">
      <c r="B69" s="2" t="s">
        <v>0</v>
      </c>
      <c r="C69" s="12">
        <f>C53+E53</f>
        <v>4375229.75</v>
      </c>
      <c r="D69" s="7">
        <f>D53+F53</f>
        <v>3783335.46</v>
      </c>
    </row>
    <row r="70" spans="2:4" x14ac:dyDescent="0.25">
      <c r="B70" s="2" t="s">
        <v>1</v>
      </c>
      <c r="C70" s="12">
        <f t="shared" ref="C70:C75" si="7">C54+E54</f>
        <v>424366.82</v>
      </c>
      <c r="D70" s="7">
        <f t="shared" ref="D70:D75" si="8">D54+F54</f>
        <v>381972.47</v>
      </c>
    </row>
    <row r="71" spans="2:4" x14ac:dyDescent="0.25">
      <c r="B71" s="2" t="s">
        <v>2</v>
      </c>
      <c r="C71" s="12">
        <f t="shared" si="7"/>
        <v>2675712.29</v>
      </c>
      <c r="D71" s="7">
        <f t="shared" si="8"/>
        <v>2323031</v>
      </c>
    </row>
    <row r="72" spans="2:4" ht="30" x14ac:dyDescent="0.25">
      <c r="B72" s="2" t="s">
        <v>3</v>
      </c>
      <c r="C72" s="12">
        <f t="shared" si="7"/>
        <v>525695.92000000004</v>
      </c>
      <c r="D72" s="7">
        <f t="shared" si="8"/>
        <v>158452.43</v>
      </c>
    </row>
    <row r="73" spans="2:4" x14ac:dyDescent="0.25">
      <c r="B73" s="2" t="s">
        <v>4</v>
      </c>
      <c r="C73" s="12">
        <f t="shared" si="7"/>
        <v>925526.62</v>
      </c>
      <c r="D73" s="7">
        <f t="shared" si="8"/>
        <v>370513.51</v>
      </c>
    </row>
    <row r="74" spans="2:4" x14ac:dyDescent="0.25">
      <c r="B74" s="2" t="s">
        <v>5</v>
      </c>
      <c r="C74" s="12">
        <f t="shared" si="7"/>
        <v>228339.7</v>
      </c>
      <c r="D74" s="7">
        <f t="shared" si="8"/>
        <v>103888.49</v>
      </c>
    </row>
    <row r="75" spans="2:4" ht="30" x14ac:dyDescent="0.25">
      <c r="B75" s="2" t="s">
        <v>6</v>
      </c>
      <c r="C75" s="12">
        <f t="shared" si="7"/>
        <v>255397.35</v>
      </c>
      <c r="D75" s="7">
        <f t="shared" si="8"/>
        <v>129586.54999999999</v>
      </c>
    </row>
    <row r="76" spans="2:4" x14ac:dyDescent="0.25">
      <c r="B76" s="1"/>
      <c r="C76" s="10">
        <f>SUM(C69:C75)</f>
        <v>9410268.4499999993</v>
      </c>
      <c r="D76" s="10">
        <f t="shared" ref="D76" si="9">SUM(D69:D75)</f>
        <v>7250779.9099999992</v>
      </c>
    </row>
    <row r="78" spans="2:4" x14ac:dyDescent="0.25">
      <c r="B78" s="3" t="s">
        <v>13</v>
      </c>
      <c r="C78" s="8">
        <f>C76+E76+G76</f>
        <v>9410268.4499999993</v>
      </c>
    </row>
    <row r="79" spans="2:4" x14ac:dyDescent="0.25">
      <c r="B79" s="3" t="s">
        <v>14</v>
      </c>
      <c r="C79" s="8">
        <f>D76+F76+H76</f>
        <v>7250779.9099999992</v>
      </c>
    </row>
    <row r="80" spans="2:4" x14ac:dyDescent="0.25">
      <c r="C80" s="8">
        <f>C78-C79</f>
        <v>2159488.54</v>
      </c>
    </row>
    <row r="84" spans="2:4" x14ac:dyDescent="0.25">
      <c r="C84" s="11" t="s">
        <v>15</v>
      </c>
      <c r="D84" s="11" t="s">
        <v>16</v>
      </c>
    </row>
    <row r="85" spans="2:4" x14ac:dyDescent="0.25">
      <c r="B85" s="2" t="s">
        <v>0</v>
      </c>
      <c r="C85" s="12">
        <f>C38+E38+G38</f>
        <v>6517560.4000000004</v>
      </c>
      <c r="D85" s="7">
        <f>D38+F38+H38</f>
        <v>3783335.46</v>
      </c>
    </row>
    <row r="86" spans="2:4" x14ac:dyDescent="0.25">
      <c r="B86" s="2" t="s">
        <v>1</v>
      </c>
      <c r="C86" s="12">
        <f t="shared" ref="C86:C91" si="10">C39+E39+G39</f>
        <v>657343.48</v>
      </c>
      <c r="D86" s="7">
        <f t="shared" ref="D86:D91" si="11">D39+F39+H39</f>
        <v>381972.47</v>
      </c>
    </row>
    <row r="87" spans="2:4" x14ac:dyDescent="0.25">
      <c r="B87" s="2" t="s">
        <v>2</v>
      </c>
      <c r="C87" s="12">
        <f t="shared" si="10"/>
        <v>3900802.8</v>
      </c>
      <c r="D87" s="7">
        <f t="shared" si="11"/>
        <v>2323031</v>
      </c>
    </row>
    <row r="88" spans="2:4" ht="30" x14ac:dyDescent="0.25">
      <c r="B88" s="2" t="s">
        <v>3</v>
      </c>
      <c r="C88" s="12">
        <f t="shared" si="10"/>
        <v>713104.07000000007</v>
      </c>
      <c r="D88" s="7">
        <f t="shared" si="11"/>
        <v>188400.84</v>
      </c>
    </row>
    <row r="89" spans="2:4" x14ac:dyDescent="0.25">
      <c r="B89" s="2" t="s">
        <v>4</v>
      </c>
      <c r="C89" s="12">
        <f t="shared" si="10"/>
        <v>1488011.72</v>
      </c>
      <c r="D89" s="7">
        <f t="shared" si="11"/>
        <v>371736.72000000003</v>
      </c>
    </row>
    <row r="90" spans="2:4" x14ac:dyDescent="0.25">
      <c r="B90" s="2" t="s">
        <v>5</v>
      </c>
      <c r="C90" s="12">
        <f t="shared" si="10"/>
        <v>351867.7</v>
      </c>
      <c r="D90" s="7">
        <f t="shared" si="11"/>
        <v>108888.34000000001</v>
      </c>
    </row>
    <row r="91" spans="2:4" ht="30" x14ac:dyDescent="0.25">
      <c r="B91" s="2" t="s">
        <v>6</v>
      </c>
      <c r="C91" s="12">
        <f t="shared" si="10"/>
        <v>322728.31</v>
      </c>
      <c r="D91" s="7">
        <f t="shared" si="11"/>
        <v>130180.45999999999</v>
      </c>
    </row>
    <row r="92" spans="2:4" x14ac:dyDescent="0.25">
      <c r="B92" s="1"/>
      <c r="C92" s="10">
        <f>SUM(C85:C91)</f>
        <v>13951418.48</v>
      </c>
      <c r="D92" s="10">
        <f t="shared" ref="D92" si="12">SUM(D85:D91)</f>
        <v>7287545.2899999991</v>
      </c>
    </row>
    <row r="94" spans="2:4" x14ac:dyDescent="0.25">
      <c r="B94" s="3" t="s">
        <v>13</v>
      </c>
      <c r="C94" s="8">
        <f>C92+E92+G92</f>
        <v>13951418.48</v>
      </c>
    </row>
    <row r="95" spans="2:4" x14ac:dyDescent="0.25">
      <c r="B95" s="3" t="s">
        <v>14</v>
      </c>
      <c r="C95" s="8">
        <f>D92+F92+H92</f>
        <v>7287545.2899999991</v>
      </c>
    </row>
    <row r="96" spans="2:4" x14ac:dyDescent="0.25">
      <c r="C96" s="8">
        <f>C94-C95</f>
        <v>6663873.1900000013</v>
      </c>
    </row>
  </sheetData>
  <mergeCells count="2">
    <mergeCell ref="B11:G11"/>
    <mergeCell ref="B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Tribunal de Justiça do Estado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jmdp@tjpr.jus.br</dc:creator>
  <cp:lastModifiedBy>jmdp@tjpr.jus.br</cp:lastModifiedBy>
  <dcterms:created xsi:type="dcterms:W3CDTF">2020-05-15T16:42:07Z</dcterms:created>
  <dcterms:modified xsi:type="dcterms:W3CDTF">2020-05-17T19:20:31Z</dcterms:modified>
</cp:coreProperties>
</file>